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30" tabRatio="653"/>
  </bookViews>
  <sheets>
    <sheet name="2017-18 Heifers" sheetId="2" r:id="rId1"/>
    <sheet name="Sheet5" sheetId="5" r:id="rId2"/>
    <sheet name="Sheet6" sheetId="6" r:id="rId3"/>
    <sheet name="Sheet7" sheetId="7" r:id="rId4"/>
    <sheet name="Sheet8" sheetId="8" r:id="rId5"/>
    <sheet name="Sheet9" sheetId="9" r:id="rId6"/>
    <sheet name="Sheet10" sheetId="10" r:id="rId7"/>
    <sheet name="Sheet11" sheetId="11" r:id="rId8"/>
    <sheet name="Sheet12" sheetId="12" r:id="rId9"/>
    <sheet name="Sheet13" sheetId="13" r:id="rId10"/>
    <sheet name="Sheet14" sheetId="14" r:id="rId11"/>
    <sheet name="Sheet15" sheetId="15" r:id="rId12"/>
    <sheet name="Sheet16" sheetId="16" r:id="rId13"/>
  </sheets>
  <definedNames>
    <definedName name="_xlnm.Print_Titles" localSheetId="0">'2017-18 Heifers'!$A:$A,'2017-18 Heifers'!$1:$1</definedName>
  </definedNames>
  <calcPr calcId="145621"/>
</workbook>
</file>

<file path=xl/calcChain.xml><?xml version="1.0" encoding="utf-8"?>
<calcChain xmlns="http://schemas.openxmlformats.org/spreadsheetml/2006/main">
  <c r="J19" i="2" l="1"/>
  <c r="L21" i="2" l="1"/>
  <c r="M21" i="2"/>
  <c r="N21" i="2"/>
  <c r="O21" i="2"/>
  <c r="P21" i="2"/>
  <c r="T21" i="2"/>
  <c r="V21" i="2"/>
  <c r="X21" i="2"/>
  <c r="Y21" i="2"/>
  <c r="Z21" i="2"/>
  <c r="AA21" i="2"/>
  <c r="AB21" i="2"/>
  <c r="AC21" i="2"/>
  <c r="AD21" i="2"/>
  <c r="AE21" i="2"/>
  <c r="W20" i="2"/>
  <c r="R20" i="2"/>
  <c r="K21" i="2" l="1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20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R3" i="2"/>
  <c r="R4" i="2"/>
  <c r="S4" i="2" s="1"/>
  <c r="R5" i="2"/>
  <c r="S5" i="2" s="1"/>
  <c r="R6" i="2"/>
  <c r="S6" i="2" s="1"/>
  <c r="R7" i="2"/>
  <c r="S7" i="2" s="1"/>
  <c r="R8" i="2"/>
  <c r="S8" i="2" s="1"/>
  <c r="R9" i="2"/>
  <c r="S9" i="2" s="1"/>
  <c r="R10" i="2"/>
  <c r="S10" i="2" s="1"/>
  <c r="R11" i="2"/>
  <c r="S11" i="2" s="1"/>
  <c r="R12" i="2"/>
  <c r="S12" i="2" s="1"/>
  <c r="R13" i="2"/>
  <c r="S13" i="2" s="1"/>
  <c r="R14" i="2"/>
  <c r="S14" i="2" s="1"/>
  <c r="R15" i="2"/>
  <c r="S15" i="2" s="1"/>
  <c r="R16" i="2"/>
  <c r="S16" i="2" s="1"/>
  <c r="R17" i="2"/>
  <c r="S17" i="2" s="1"/>
  <c r="R18" i="2"/>
  <c r="S18" i="2" s="1"/>
  <c r="S20" i="2"/>
  <c r="J3" i="2"/>
  <c r="U3" i="2" s="1"/>
  <c r="J4" i="2"/>
  <c r="U4" i="2" s="1"/>
  <c r="J5" i="2"/>
  <c r="Q5" i="2" s="1"/>
  <c r="J6" i="2"/>
  <c r="Q6" i="2" s="1"/>
  <c r="J7" i="2"/>
  <c r="U7" i="2" s="1"/>
  <c r="J8" i="2"/>
  <c r="U8" i="2" s="1"/>
  <c r="J9" i="2"/>
  <c r="Q9" i="2" s="1"/>
  <c r="J10" i="2"/>
  <c r="Q10" i="2" s="1"/>
  <c r="J11" i="2"/>
  <c r="U11" i="2" s="1"/>
  <c r="J12" i="2"/>
  <c r="U12" i="2" s="1"/>
  <c r="J13" i="2"/>
  <c r="Q13" i="2" s="1"/>
  <c r="J14" i="2"/>
  <c r="Q14" i="2" s="1"/>
  <c r="J15" i="2"/>
  <c r="U15" i="2" s="1"/>
  <c r="J16" i="2"/>
  <c r="U16" i="2" s="1"/>
  <c r="J17" i="2"/>
  <c r="Q17" i="2" s="1"/>
  <c r="J18" i="2"/>
  <c r="Q18" i="2" s="1"/>
  <c r="J20" i="2"/>
  <c r="S3" i="2" l="1"/>
  <c r="U20" i="2"/>
  <c r="Q20" i="2"/>
  <c r="Q7" i="2"/>
  <c r="Q3" i="2"/>
  <c r="Q15" i="2"/>
  <c r="Q11" i="2"/>
  <c r="U14" i="2"/>
  <c r="U10" i="2"/>
  <c r="Q16" i="2"/>
  <c r="Q12" i="2"/>
  <c r="Q8" i="2"/>
  <c r="Q4" i="2"/>
  <c r="U18" i="2"/>
  <c r="U6" i="2"/>
  <c r="U17" i="2"/>
  <c r="U13" i="2"/>
  <c r="U9" i="2"/>
  <c r="U5" i="2"/>
  <c r="AF2" i="2" l="1"/>
  <c r="AF21" i="2" s="1"/>
  <c r="W2" i="2"/>
  <c r="W21" i="2" s="1"/>
  <c r="R2" i="2"/>
  <c r="J2" i="2"/>
  <c r="Q2" i="2" s="1"/>
  <c r="Q21" i="2" s="1"/>
  <c r="S2" i="2" l="1"/>
  <c r="S21" i="2" s="1"/>
  <c r="R21" i="2"/>
  <c r="U2" i="2"/>
  <c r="U21" i="2" s="1"/>
</calcChain>
</file>

<file path=xl/sharedStrings.xml><?xml version="1.0" encoding="utf-8"?>
<sst xmlns="http://schemas.openxmlformats.org/spreadsheetml/2006/main" count="130" uniqueCount="71">
  <si>
    <t>Ranch</t>
  </si>
  <si>
    <t>Ranch ID</t>
  </si>
  <si>
    <t>Breed</t>
  </si>
  <si>
    <t>Birth     Date</t>
  </si>
  <si>
    <t>Lot</t>
  </si>
  <si>
    <t>Age</t>
  </si>
  <si>
    <t>Mid Weight</t>
  </si>
  <si>
    <t>Weight Per Day</t>
  </si>
  <si>
    <t>Mid-Wt Gain</t>
  </si>
  <si>
    <t>Final Weight</t>
  </si>
  <si>
    <t>Final Hip Ht.</t>
  </si>
  <si>
    <t>Final Gain</t>
  </si>
  <si>
    <t>Final ADG</t>
  </si>
  <si>
    <t>IM Fat%</t>
  </si>
  <si>
    <t>Fat Thick.</t>
  </si>
  <si>
    <t>REA/CWT Live</t>
  </si>
  <si>
    <t>Tag Color</t>
  </si>
  <si>
    <t>Mid ADG</t>
  </si>
  <si>
    <t>Pelvic Height</t>
  </si>
  <si>
    <t>Pelvic Width</t>
  </si>
  <si>
    <t>Pelvic Area</t>
  </si>
  <si>
    <t>Frame Score</t>
  </si>
  <si>
    <t>Heifer  Test ID</t>
  </si>
  <si>
    <t>On Feed Wt</t>
  </si>
  <si>
    <t>RTS</t>
  </si>
  <si>
    <t>BCS</t>
  </si>
  <si>
    <t>On Feed Date</t>
  </si>
  <si>
    <t>Off Feed Date</t>
  </si>
  <si>
    <t>US Wt</t>
  </si>
  <si>
    <t>Navel Score</t>
  </si>
  <si>
    <t>REA</t>
  </si>
  <si>
    <t>Pink</t>
  </si>
  <si>
    <t>Rump Fat</t>
  </si>
  <si>
    <t>Comments</t>
  </si>
  <si>
    <t>Beefmaster</t>
  </si>
  <si>
    <t>Simbrah</t>
  </si>
  <si>
    <t>Santa Ana Ranch</t>
  </si>
  <si>
    <t>Los Ebanos Ranch</t>
  </si>
  <si>
    <t>Baring Cattle Co.</t>
  </si>
  <si>
    <t>101D</t>
  </si>
  <si>
    <t>La Negra Cattle Co.</t>
  </si>
  <si>
    <t>Red Brahman</t>
  </si>
  <si>
    <t>Simmental</t>
  </si>
  <si>
    <t>Average</t>
  </si>
  <si>
    <t>122</t>
  </si>
  <si>
    <t>123</t>
  </si>
  <si>
    <t>124</t>
  </si>
  <si>
    <t>7025</t>
  </si>
  <si>
    <t>7031</t>
  </si>
  <si>
    <t>7020</t>
  </si>
  <si>
    <t>7019</t>
  </si>
  <si>
    <t>7016</t>
  </si>
  <si>
    <t>7033</t>
  </si>
  <si>
    <t>216/6</t>
  </si>
  <si>
    <t>236/6</t>
  </si>
  <si>
    <t>67/7</t>
  </si>
  <si>
    <t>816/6</t>
  </si>
  <si>
    <t>723/6</t>
  </si>
  <si>
    <t>1226/6</t>
  </si>
  <si>
    <t>1130/6</t>
  </si>
  <si>
    <t>D58</t>
  </si>
  <si>
    <t>125</t>
  </si>
  <si>
    <t>126</t>
  </si>
  <si>
    <t>325E</t>
  </si>
  <si>
    <t>416BD</t>
  </si>
  <si>
    <t>E1 45</t>
  </si>
  <si>
    <t>Mendietta Beefmaster Ranches</t>
  </si>
  <si>
    <t>home 2/13/18</t>
  </si>
  <si>
    <t>JP Ranch</t>
  </si>
  <si>
    <t>128</t>
  </si>
  <si>
    <t>BT2H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</si>
</sst>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"/>
  </numFmts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>
      <alignment horizontal="center" vertical="justify"/>
    </xf>
    <xf numFmtId="14" fontId="1" fillId="0" borderId="0" xfId="0" applyNumberFormat="1" applyFont="1" applyFill="1" applyAlignment="1">
      <alignment horizontal="center" vertical="justify"/>
    </xf>
    <xf numFmtId="1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164" fontId="1" fillId="0" borderId="0" xfId="0" applyNumberFormat="1" applyFont="1" applyFill="1" applyAlignment="1">
      <alignment horizontal="center" vertical="justify"/>
    </xf>
    <xf numFmtId="7" fontId="1" fillId="0" borderId="0" xfId="0" applyNumberFormat="1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horizontal="right"/>
    </xf>
    <xf numFmtId="14" fontId="2" fillId="0" borderId="0" xfId="0" applyNumberFormat="1" applyFont="1" applyFill="1"/>
    <xf numFmtId="49" fontId="2" fillId="0" borderId="0" xfId="0" applyNumberFormat="1" applyFont="1" applyFill="1"/>
    <xf numFmtId="1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1" fillId="0" borderId="0" xfId="0" applyFont="1" applyFill="1"/>
    <xf numFmtId="2" fontId="2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right" vertical="justify"/>
    </xf>
    <xf numFmtId="2" fontId="1" fillId="0" borderId="0" xfId="0" applyNumberFormat="1" applyFont="1" applyFill="1" applyAlignment="1">
      <alignment horizontal="right" vertical="justify"/>
    </xf>
    <xf numFmtId="2" fontId="2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14" fontId="1" fillId="0" borderId="0" xfId="0" applyNumberFormat="1" applyFont="1" applyFill="1"/>
    <xf numFmtId="49" fontId="1" fillId="0" borderId="0" xfId="0" applyNumberFormat="1" applyFont="1" applyFill="1"/>
    <xf numFmtId="1" fontId="1" fillId="0" borderId="0" xfId="0" applyNumberFormat="1" applyFont="1" applyFill="1"/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tabSelected="1" topLeftCell="B1" workbookViewId="0">
      <selection activeCell="T1" sqref="T1"/>
    </sheetView>
  </sheetViews>
  <sheetFormatPr defaultRowHeight="15" outlineLevelRow="2" x14ac:dyDescent="0.2"/>
  <cols>
    <col min="1" max="1" width="9.140625" style="9"/>
    <col min="2" max="2" width="8.7109375" style="9" customWidth="1"/>
    <col min="3" max="3" width="32.140625" style="9" customWidth="1"/>
    <col min="4" max="4" width="12.42578125" style="10" customWidth="1"/>
    <col min="5" max="5" width="20.140625" style="9" customWidth="1"/>
    <col min="6" max="6" width="12.85546875" style="9" customWidth="1"/>
    <col min="7" max="7" width="12.5703125" style="9" customWidth="1"/>
    <col min="8" max="8" width="11.85546875" style="9" customWidth="1"/>
    <col min="9" max="9" width="5.140625" style="12" customWidth="1"/>
    <col min="10" max="10" width="5.42578125" style="9" customWidth="1"/>
    <col min="11" max="11" width="9.5703125" style="13" customWidth="1"/>
    <col min="12" max="12" width="7.5703125" style="13" hidden="1" customWidth="1"/>
    <col min="13" max="13" width="8.140625" style="13" hidden="1" customWidth="1"/>
    <col min="14" max="14" width="7.42578125" style="14" hidden="1" customWidth="1"/>
    <col min="15" max="15" width="5.28515625" style="13" hidden="1" customWidth="1"/>
    <col min="16" max="16" width="8.7109375" style="13" customWidth="1"/>
    <col min="17" max="17" width="10.85546875" style="14" customWidth="1"/>
    <col min="18" max="18" width="8" style="17" customWidth="1"/>
    <col min="19" max="19" width="6.42578125" style="18" customWidth="1"/>
    <col min="20" max="20" width="8.28515625" style="18" customWidth="1"/>
    <col min="21" max="21" width="9.28515625" style="18" customWidth="1"/>
    <col min="22" max="22" width="7.5703125" style="18" customWidth="1"/>
    <col min="23" max="23" width="12.140625" style="18" customWidth="1"/>
    <col min="24" max="24" width="7.42578125" style="18" customWidth="1"/>
    <col min="25" max="25" width="6.5703125" style="18" customWidth="1"/>
    <col min="26" max="26" width="8" style="14" customWidth="1"/>
    <col min="27" max="27" width="5.7109375" style="13" customWidth="1"/>
    <col min="28" max="28" width="6.5703125" style="13" customWidth="1"/>
    <col min="29" max="29" width="7.7109375" style="13" customWidth="1"/>
    <col min="30" max="30" width="8.85546875" style="15" customWidth="1"/>
    <col min="31" max="31" width="8.140625" style="15" customWidth="1"/>
    <col min="32" max="32" width="8" style="15" customWidth="1"/>
    <col min="33" max="33" width="13.42578125" style="9" customWidth="1"/>
    <col min="34" max="16384" width="9.140625" style="9"/>
  </cols>
  <sheetData>
    <row r="1" spans="1:50" s="8" customFormat="1" ht="32.25" customHeight="1" x14ac:dyDescent="0.25">
      <c r="A1" s="1" t="s">
        <v>22</v>
      </c>
      <c r="B1" s="1" t="s">
        <v>16</v>
      </c>
      <c r="C1" s="1" t="s">
        <v>0</v>
      </c>
      <c r="D1" s="2" t="s">
        <v>1</v>
      </c>
      <c r="E1" s="1" t="s">
        <v>2</v>
      </c>
      <c r="F1" s="3" t="s">
        <v>3</v>
      </c>
      <c r="G1" s="3" t="s">
        <v>26</v>
      </c>
      <c r="H1" s="3" t="s">
        <v>27</v>
      </c>
      <c r="I1" s="2" t="s">
        <v>4</v>
      </c>
      <c r="J1" s="4" t="s">
        <v>5</v>
      </c>
      <c r="K1" s="4" t="s">
        <v>23</v>
      </c>
      <c r="L1" s="4" t="s">
        <v>6</v>
      </c>
      <c r="M1" s="4" t="s">
        <v>8</v>
      </c>
      <c r="N1" s="5" t="s">
        <v>17</v>
      </c>
      <c r="O1" s="4" t="s">
        <v>28</v>
      </c>
      <c r="P1" s="4" t="s">
        <v>9</v>
      </c>
      <c r="Q1" s="5" t="s">
        <v>7</v>
      </c>
      <c r="R1" s="21" t="s">
        <v>11</v>
      </c>
      <c r="S1" s="22" t="s">
        <v>12</v>
      </c>
      <c r="T1" s="22" t="s">
        <v>10</v>
      </c>
      <c r="U1" s="22" t="s">
        <v>21</v>
      </c>
      <c r="V1" s="22" t="s">
        <v>30</v>
      </c>
      <c r="W1" s="22" t="s">
        <v>15</v>
      </c>
      <c r="X1" s="22" t="s">
        <v>14</v>
      </c>
      <c r="Y1" s="22" t="s">
        <v>13</v>
      </c>
      <c r="Z1" s="5" t="s">
        <v>32</v>
      </c>
      <c r="AA1" s="4" t="s">
        <v>24</v>
      </c>
      <c r="AB1" s="4" t="s">
        <v>25</v>
      </c>
      <c r="AC1" s="4" t="s">
        <v>29</v>
      </c>
      <c r="AD1" s="6" t="s">
        <v>18</v>
      </c>
      <c r="AE1" s="6" t="s">
        <v>19</v>
      </c>
      <c r="AF1" s="6" t="s">
        <v>20</v>
      </c>
      <c r="AG1" s="1" t="s">
        <v>33</v>
      </c>
      <c r="AH1" s="1"/>
      <c r="AI1" s="7"/>
      <c r="AJ1" s="4"/>
      <c r="AK1" s="7"/>
      <c r="AL1" s="1"/>
      <c r="AM1" s="7"/>
      <c r="AN1" s="4"/>
      <c r="AO1" s="1"/>
      <c r="AP1" s="1"/>
      <c r="AQ1" s="7"/>
      <c r="AR1" s="1"/>
      <c r="AS1" s="1"/>
      <c r="AT1" s="1"/>
      <c r="AU1" s="6"/>
      <c r="AV1" s="7"/>
      <c r="AW1" s="7"/>
      <c r="AX1" s="1"/>
    </row>
    <row r="2" spans="1:50" x14ac:dyDescent="0.2">
      <c r="A2" s="9">
        <v>1</v>
      </c>
      <c r="B2" s="9" t="s">
        <v>31</v>
      </c>
      <c r="C2" s="9" t="s">
        <v>36</v>
      </c>
      <c r="D2" s="10" t="s">
        <v>47</v>
      </c>
      <c r="E2" s="9" t="s">
        <v>34</v>
      </c>
      <c r="F2" s="11">
        <v>42817</v>
      </c>
      <c r="G2" s="11">
        <v>43026</v>
      </c>
      <c r="H2" s="11">
        <v>43152</v>
      </c>
      <c r="I2" s="16" t="s">
        <v>44</v>
      </c>
      <c r="J2" s="9">
        <f>(H2-F2)</f>
        <v>335</v>
      </c>
      <c r="K2" s="13">
        <v>464</v>
      </c>
      <c r="P2" s="33">
        <v>748</v>
      </c>
      <c r="Q2" s="14">
        <f>(P2/J2)</f>
        <v>2.2328358208955223</v>
      </c>
      <c r="R2" s="17">
        <f>(P2-K2)</f>
        <v>284</v>
      </c>
      <c r="S2" s="18">
        <f>(R2/(H2-G2))</f>
        <v>2.253968253968254</v>
      </c>
      <c r="T2" s="18">
        <v>46</v>
      </c>
      <c r="U2" s="18">
        <f>(-11.7086+(0.4723*T2)-(0.0239*J2)+(0.0000146*(J2*J2)+(0.0000759*T2*J2)))</f>
        <v>4.8188039999999983</v>
      </c>
      <c r="V2" s="20">
        <v>8.2149800000000006</v>
      </c>
      <c r="W2" s="18">
        <f>(V2/(P2/100))</f>
        <v>1.0982593582887701</v>
      </c>
      <c r="X2" s="20">
        <v>0.41129399999999999</v>
      </c>
      <c r="Y2" s="20">
        <v>4.0950199999999999</v>
      </c>
      <c r="Z2" s="20">
        <v>0.33698099999999998</v>
      </c>
      <c r="AA2" s="13">
        <v>3</v>
      </c>
      <c r="AB2" s="13">
        <v>8</v>
      </c>
      <c r="AC2" s="13">
        <v>1</v>
      </c>
      <c r="AD2" s="15">
        <v>15</v>
      </c>
      <c r="AE2" s="15">
        <v>11.5</v>
      </c>
      <c r="AF2" s="15">
        <f>(AD2*AE2)</f>
        <v>172.5</v>
      </c>
    </row>
    <row r="3" spans="1:50" x14ac:dyDescent="0.2">
      <c r="A3" s="9">
        <v>2</v>
      </c>
      <c r="B3" s="9" t="s">
        <v>31</v>
      </c>
      <c r="C3" s="9" t="s">
        <v>36</v>
      </c>
      <c r="D3" s="10" t="s">
        <v>48</v>
      </c>
      <c r="E3" s="9" t="s">
        <v>34</v>
      </c>
      <c r="F3" s="11">
        <v>42838</v>
      </c>
      <c r="G3" s="11">
        <v>43026</v>
      </c>
      <c r="H3" s="11">
        <v>43152</v>
      </c>
      <c r="I3" s="16" t="s">
        <v>44</v>
      </c>
      <c r="J3" s="9">
        <f t="shared" ref="J3:J20" si="0">(H3-F3)</f>
        <v>314</v>
      </c>
      <c r="K3" s="13">
        <v>414</v>
      </c>
      <c r="P3" s="33">
        <v>768</v>
      </c>
      <c r="Q3" s="14">
        <f t="shared" ref="Q3:Q20" si="1">(P3/J3)</f>
        <v>2.4458598726114649</v>
      </c>
      <c r="R3" s="17">
        <f t="shared" ref="R3:R20" si="2">(P3-K3)</f>
        <v>354</v>
      </c>
      <c r="S3" s="18">
        <f t="shared" ref="S3:S20" si="3">(R3/(H3-G3))</f>
        <v>2.8095238095238093</v>
      </c>
      <c r="T3" s="18">
        <v>47</v>
      </c>
      <c r="U3" s="18">
        <f t="shared" ref="U3:U20" si="4">(-11.7086+(0.4723*T3)-(0.0239*J3)+(0.0000146*(J3*J3)+(0.0000759*T3*J3)))</f>
        <v>5.5445338</v>
      </c>
      <c r="V3" s="20">
        <v>7.8792999999999997</v>
      </c>
      <c r="W3" s="18">
        <f t="shared" ref="W3:W20" si="5">(V3/(P3/100))</f>
        <v>1.0259505208333333</v>
      </c>
      <c r="X3" s="20">
        <v>0.29034900000000002</v>
      </c>
      <c r="Y3" s="20">
        <v>3.5074999999999998</v>
      </c>
      <c r="Z3" s="20">
        <v>0.40761999999999998</v>
      </c>
      <c r="AA3" s="13">
        <v>3</v>
      </c>
      <c r="AB3" s="13">
        <v>8</v>
      </c>
      <c r="AC3" s="13">
        <v>1</v>
      </c>
      <c r="AD3" s="15">
        <v>14</v>
      </c>
      <c r="AE3" s="15">
        <v>11</v>
      </c>
      <c r="AF3" s="15">
        <f t="shared" ref="AF3:AF20" si="6">(AD3*AE3)</f>
        <v>154</v>
      </c>
    </row>
    <row r="4" spans="1:50" x14ac:dyDescent="0.2">
      <c r="A4" s="9">
        <v>3</v>
      </c>
      <c r="B4" s="9" t="s">
        <v>31</v>
      </c>
      <c r="C4" s="9" t="s">
        <v>36</v>
      </c>
      <c r="D4" s="10" t="s">
        <v>49</v>
      </c>
      <c r="E4" s="9" t="s">
        <v>34</v>
      </c>
      <c r="F4" s="11">
        <v>42795</v>
      </c>
      <c r="G4" s="11">
        <v>43026</v>
      </c>
      <c r="H4" s="11">
        <v>43152</v>
      </c>
      <c r="I4" s="16" t="s">
        <v>44</v>
      </c>
      <c r="J4" s="9">
        <f t="shared" si="0"/>
        <v>357</v>
      </c>
      <c r="K4" s="13">
        <v>522</v>
      </c>
      <c r="P4" s="33">
        <v>842</v>
      </c>
      <c r="Q4" s="14">
        <f t="shared" si="1"/>
        <v>2.3585434173669468</v>
      </c>
      <c r="R4" s="17">
        <f t="shared" si="2"/>
        <v>320</v>
      </c>
      <c r="S4" s="18">
        <f t="shared" si="3"/>
        <v>2.5396825396825395</v>
      </c>
      <c r="T4" s="18">
        <v>48</v>
      </c>
      <c r="U4" s="18">
        <f t="shared" si="4"/>
        <v>5.5908777999999995</v>
      </c>
      <c r="V4" s="20">
        <v>10.1671</v>
      </c>
      <c r="W4" s="18">
        <f t="shared" si="5"/>
        <v>1.2074940617577197</v>
      </c>
      <c r="X4" s="20">
        <v>0.276889</v>
      </c>
      <c r="Y4" s="20">
        <v>4.0791700000000004</v>
      </c>
      <c r="Z4" s="20">
        <v>0.37229000000000001</v>
      </c>
      <c r="AA4" s="13">
        <v>3</v>
      </c>
      <c r="AB4" s="13">
        <v>7</v>
      </c>
      <c r="AC4" s="13">
        <v>2</v>
      </c>
      <c r="AD4" s="15">
        <v>14</v>
      </c>
      <c r="AE4" s="15">
        <v>11</v>
      </c>
      <c r="AF4" s="15">
        <f t="shared" si="6"/>
        <v>154</v>
      </c>
    </row>
    <row r="5" spans="1:50" outlineLevel="2" x14ac:dyDescent="0.2">
      <c r="A5" s="9">
        <v>4</v>
      </c>
      <c r="B5" s="9" t="s">
        <v>31</v>
      </c>
      <c r="C5" s="9" t="s">
        <v>36</v>
      </c>
      <c r="D5" s="10" t="s">
        <v>50</v>
      </c>
      <c r="E5" s="9" t="s">
        <v>34</v>
      </c>
      <c r="F5" s="11">
        <v>42794</v>
      </c>
      <c r="G5" s="11">
        <v>43026</v>
      </c>
      <c r="H5" s="11">
        <v>43152</v>
      </c>
      <c r="I5" s="16" t="s">
        <v>44</v>
      </c>
      <c r="J5" s="9">
        <f t="shared" si="0"/>
        <v>358</v>
      </c>
      <c r="K5" s="13">
        <v>532</v>
      </c>
      <c r="P5" s="33">
        <v>854</v>
      </c>
      <c r="Q5" s="14">
        <f t="shared" si="1"/>
        <v>2.3854748603351954</v>
      </c>
      <c r="R5" s="17">
        <f t="shared" si="2"/>
        <v>322</v>
      </c>
      <c r="S5" s="18">
        <f t="shared" si="3"/>
        <v>2.5555555555555554</v>
      </c>
      <c r="T5" s="18">
        <v>47</v>
      </c>
      <c r="U5" s="18">
        <f t="shared" si="4"/>
        <v>5.0815877999999994</v>
      </c>
      <c r="V5" s="20">
        <v>8.9676799999999997</v>
      </c>
      <c r="W5" s="18">
        <f t="shared" si="5"/>
        <v>1.05007962529274</v>
      </c>
      <c r="X5" s="20">
        <v>0.31850000000000001</v>
      </c>
      <c r="Y5" s="20">
        <v>4.1556899999999999</v>
      </c>
      <c r="Z5" s="20">
        <v>0.406972</v>
      </c>
      <c r="AA5" s="13">
        <v>3</v>
      </c>
      <c r="AB5" s="13">
        <v>8</v>
      </c>
      <c r="AC5" s="13">
        <v>1</v>
      </c>
      <c r="AD5" s="15">
        <v>12.5</v>
      </c>
      <c r="AE5" s="15">
        <v>11</v>
      </c>
      <c r="AF5" s="15">
        <f t="shared" si="6"/>
        <v>137.5</v>
      </c>
    </row>
    <row r="6" spans="1:50" outlineLevel="2" x14ac:dyDescent="0.2">
      <c r="A6" s="9">
        <v>5</v>
      </c>
      <c r="B6" s="9" t="s">
        <v>31</v>
      </c>
      <c r="C6" s="9" t="s">
        <v>36</v>
      </c>
      <c r="D6" s="10" t="s">
        <v>51</v>
      </c>
      <c r="E6" s="9" t="s">
        <v>34</v>
      </c>
      <c r="F6" s="11">
        <v>42779</v>
      </c>
      <c r="G6" s="11">
        <v>43026</v>
      </c>
      <c r="H6" s="11">
        <v>43152</v>
      </c>
      <c r="I6" s="16" t="s">
        <v>44</v>
      </c>
      <c r="J6" s="9">
        <f t="shared" si="0"/>
        <v>373</v>
      </c>
      <c r="K6" s="13">
        <v>462</v>
      </c>
      <c r="P6" s="33">
        <v>726</v>
      </c>
      <c r="Q6" s="14">
        <f t="shared" si="1"/>
        <v>1.9463806970509383</v>
      </c>
      <c r="R6" s="17">
        <f t="shared" si="2"/>
        <v>264</v>
      </c>
      <c r="S6" s="18">
        <f t="shared" si="3"/>
        <v>2.0952380952380953</v>
      </c>
      <c r="T6" s="18">
        <v>50</v>
      </c>
      <c r="U6" s="18">
        <f t="shared" si="4"/>
        <v>6.4385183999999978</v>
      </c>
      <c r="V6" s="20">
        <v>7.8685799999999997</v>
      </c>
      <c r="W6" s="18">
        <f t="shared" si="5"/>
        <v>1.0838264462809917</v>
      </c>
      <c r="X6" s="20">
        <v>8.8472099999999998E-2</v>
      </c>
      <c r="Y6" s="20">
        <v>2.8858600000000001</v>
      </c>
      <c r="Z6" s="20">
        <v>0.173598</v>
      </c>
      <c r="AA6" s="13">
        <v>3</v>
      </c>
      <c r="AB6" s="13">
        <v>7</v>
      </c>
      <c r="AC6" s="13">
        <v>2</v>
      </c>
      <c r="AD6" s="15">
        <v>15</v>
      </c>
      <c r="AE6" s="15">
        <v>12</v>
      </c>
      <c r="AF6" s="15">
        <f t="shared" si="6"/>
        <v>180</v>
      </c>
    </row>
    <row r="7" spans="1:50" outlineLevel="2" x14ac:dyDescent="0.2">
      <c r="A7" s="9">
        <v>6</v>
      </c>
      <c r="B7" s="9" t="s">
        <v>31</v>
      </c>
      <c r="C7" s="9" t="s">
        <v>36</v>
      </c>
      <c r="D7" s="10" t="s">
        <v>52</v>
      </c>
      <c r="E7" s="9" t="s">
        <v>34</v>
      </c>
      <c r="F7" s="11">
        <v>42843</v>
      </c>
      <c r="G7" s="11">
        <v>43026</v>
      </c>
      <c r="H7" s="11">
        <v>43152</v>
      </c>
      <c r="I7" s="16" t="s">
        <v>44</v>
      </c>
      <c r="J7" s="9">
        <f t="shared" si="0"/>
        <v>309</v>
      </c>
      <c r="K7" s="13">
        <v>392</v>
      </c>
      <c r="P7" s="33">
        <v>702</v>
      </c>
      <c r="Q7" s="14">
        <f t="shared" si="1"/>
        <v>2.2718446601941746</v>
      </c>
      <c r="R7" s="17">
        <f t="shared" si="2"/>
        <v>310</v>
      </c>
      <c r="S7" s="18">
        <f t="shared" si="3"/>
        <v>2.4603174603174605</v>
      </c>
      <c r="T7" s="18">
        <v>46</v>
      </c>
      <c r="U7" s="18">
        <f t="shared" si="4"/>
        <v>5.1049651999999988</v>
      </c>
      <c r="V7" s="20">
        <v>7.9303299999999997</v>
      </c>
      <c r="W7" s="18">
        <f t="shared" si="5"/>
        <v>1.1296766381766381</v>
      </c>
      <c r="X7" s="20">
        <v>0.27761999999999998</v>
      </c>
      <c r="Y7" s="20">
        <v>3.6917</v>
      </c>
      <c r="Z7" s="20">
        <v>0.31933099999999998</v>
      </c>
      <c r="AA7" s="13">
        <v>3</v>
      </c>
      <c r="AB7" s="13">
        <v>8</v>
      </c>
      <c r="AC7" s="13">
        <v>1</v>
      </c>
      <c r="AD7" s="15">
        <v>14</v>
      </c>
      <c r="AE7" s="15">
        <v>10.5</v>
      </c>
      <c r="AF7" s="15">
        <f t="shared" si="6"/>
        <v>147</v>
      </c>
    </row>
    <row r="8" spans="1:50" outlineLevel="2" x14ac:dyDescent="0.2">
      <c r="A8" s="9">
        <v>7</v>
      </c>
      <c r="B8" s="9" t="s">
        <v>31</v>
      </c>
      <c r="C8" s="9" t="s">
        <v>40</v>
      </c>
      <c r="D8" s="10" t="s">
        <v>53</v>
      </c>
      <c r="E8" s="11" t="s">
        <v>41</v>
      </c>
      <c r="F8" s="11">
        <v>42623</v>
      </c>
      <c r="G8" s="11">
        <v>43026</v>
      </c>
      <c r="H8" s="11">
        <v>43152</v>
      </c>
      <c r="I8" s="16" t="s">
        <v>45</v>
      </c>
      <c r="J8" s="9">
        <f t="shared" si="0"/>
        <v>529</v>
      </c>
      <c r="K8" s="13">
        <v>638</v>
      </c>
      <c r="P8" s="33">
        <v>988</v>
      </c>
      <c r="Q8" s="14">
        <f t="shared" si="1"/>
        <v>1.8676748582230625</v>
      </c>
      <c r="R8" s="17">
        <f t="shared" si="2"/>
        <v>350</v>
      </c>
      <c r="S8" s="18">
        <f t="shared" si="3"/>
        <v>2.7777777777777777</v>
      </c>
      <c r="T8" s="18">
        <v>53.5</v>
      </c>
      <c r="U8" s="18">
        <f t="shared" si="4"/>
        <v>7.1501124499999982</v>
      </c>
      <c r="V8" s="20">
        <v>11.2545</v>
      </c>
      <c r="W8" s="18">
        <f t="shared" si="5"/>
        <v>1.1391194331983805</v>
      </c>
      <c r="X8" s="20">
        <v>0.26397799999999999</v>
      </c>
      <c r="Y8" s="20">
        <v>3.75284</v>
      </c>
      <c r="Z8" s="20">
        <v>0.40762100000000001</v>
      </c>
      <c r="AA8" s="13">
        <v>3</v>
      </c>
      <c r="AB8" s="13">
        <v>6</v>
      </c>
      <c r="AC8" s="13">
        <v>2</v>
      </c>
      <c r="AD8" s="15">
        <v>15</v>
      </c>
      <c r="AE8" s="15">
        <v>12</v>
      </c>
      <c r="AF8" s="15">
        <f t="shared" si="6"/>
        <v>180</v>
      </c>
    </row>
    <row r="9" spans="1:50" outlineLevel="2" x14ac:dyDescent="0.2">
      <c r="A9" s="9">
        <v>8</v>
      </c>
      <c r="B9" s="9" t="s">
        <v>31</v>
      </c>
      <c r="C9" s="9" t="s">
        <v>40</v>
      </c>
      <c r="D9" s="10" t="s">
        <v>54</v>
      </c>
      <c r="E9" s="11" t="s">
        <v>41</v>
      </c>
      <c r="F9" s="11">
        <v>42689</v>
      </c>
      <c r="G9" s="11">
        <v>43026</v>
      </c>
      <c r="H9" s="11">
        <v>43152</v>
      </c>
      <c r="I9" s="16" t="s">
        <v>45</v>
      </c>
      <c r="J9" s="9">
        <f t="shared" si="0"/>
        <v>463</v>
      </c>
      <c r="K9" s="13">
        <v>686</v>
      </c>
      <c r="P9" s="33">
        <v>976</v>
      </c>
      <c r="Q9" s="14">
        <f t="shared" si="1"/>
        <v>2.1079913606911447</v>
      </c>
      <c r="R9" s="17">
        <f t="shared" si="2"/>
        <v>290</v>
      </c>
      <c r="S9" s="18">
        <f t="shared" si="3"/>
        <v>2.3015873015873014</v>
      </c>
      <c r="T9" s="18">
        <v>53</v>
      </c>
      <c r="U9" s="18">
        <f t="shared" si="4"/>
        <v>7.2498975000000003</v>
      </c>
      <c r="V9" s="20">
        <v>10.2963</v>
      </c>
      <c r="W9" s="18">
        <f t="shared" si="5"/>
        <v>1.0549487704918032</v>
      </c>
      <c r="X9" s="20">
        <v>0.268127</v>
      </c>
      <c r="Y9" s="20">
        <v>4.0996600000000001</v>
      </c>
      <c r="Z9" s="20">
        <v>0.39198899999999998</v>
      </c>
      <c r="AA9" s="13">
        <v>4</v>
      </c>
      <c r="AB9" s="13">
        <v>6</v>
      </c>
      <c r="AC9" s="13">
        <v>2</v>
      </c>
      <c r="AD9" s="15">
        <v>16.5</v>
      </c>
      <c r="AE9" s="15">
        <v>12</v>
      </c>
      <c r="AF9" s="15">
        <f t="shared" si="6"/>
        <v>198</v>
      </c>
    </row>
    <row r="10" spans="1:50" outlineLevel="2" x14ac:dyDescent="0.2">
      <c r="A10" s="9">
        <v>9</v>
      </c>
      <c r="B10" s="9" t="s">
        <v>31</v>
      </c>
      <c r="C10" s="9" t="s">
        <v>40</v>
      </c>
      <c r="D10" s="10" t="s">
        <v>55</v>
      </c>
      <c r="E10" s="11" t="s">
        <v>41</v>
      </c>
      <c r="F10" s="11">
        <v>42813</v>
      </c>
      <c r="G10" s="11">
        <v>43026</v>
      </c>
      <c r="H10" s="11">
        <v>43152</v>
      </c>
      <c r="I10" s="16" t="s">
        <v>45</v>
      </c>
      <c r="J10" s="9">
        <f t="shared" si="0"/>
        <v>339</v>
      </c>
      <c r="K10" s="13">
        <v>435</v>
      </c>
      <c r="P10" s="33">
        <v>658</v>
      </c>
      <c r="Q10" s="14">
        <f t="shared" si="1"/>
        <v>1.9410029498525074</v>
      </c>
      <c r="R10" s="17">
        <f t="shared" si="2"/>
        <v>223</v>
      </c>
      <c r="S10" s="18">
        <f t="shared" si="3"/>
        <v>1.7698412698412698</v>
      </c>
      <c r="T10" s="18">
        <v>51</v>
      </c>
      <c r="U10" s="18">
        <f t="shared" si="4"/>
        <v>7.2666816999999986</v>
      </c>
      <c r="V10" s="20">
        <v>8.01389</v>
      </c>
      <c r="W10" s="18">
        <f t="shared" si="5"/>
        <v>1.2179164133738603</v>
      </c>
      <c r="X10" s="20">
        <v>0.15698599999999999</v>
      </c>
      <c r="Y10" s="20">
        <v>4.26858</v>
      </c>
      <c r="Z10" s="20">
        <v>0.21727399999999999</v>
      </c>
      <c r="AA10" s="13">
        <v>2</v>
      </c>
      <c r="AB10" s="13">
        <v>6</v>
      </c>
      <c r="AC10" s="13">
        <v>1</v>
      </c>
      <c r="AD10" s="15">
        <v>14.5</v>
      </c>
      <c r="AE10" s="15">
        <v>10.5</v>
      </c>
      <c r="AF10" s="15">
        <f t="shared" si="6"/>
        <v>152.25</v>
      </c>
    </row>
    <row r="11" spans="1:50" outlineLevel="2" x14ac:dyDescent="0.2">
      <c r="A11" s="9">
        <v>10</v>
      </c>
      <c r="B11" s="9" t="s">
        <v>31</v>
      </c>
      <c r="C11" s="9" t="s">
        <v>66</v>
      </c>
      <c r="D11" s="10" t="s">
        <v>56</v>
      </c>
      <c r="E11" s="9" t="s">
        <v>34</v>
      </c>
      <c r="F11" s="11">
        <v>42598</v>
      </c>
      <c r="G11" s="11">
        <v>43026</v>
      </c>
      <c r="H11" s="11">
        <v>43152</v>
      </c>
      <c r="I11" s="16" t="s">
        <v>46</v>
      </c>
      <c r="J11" s="9">
        <f t="shared" si="0"/>
        <v>554</v>
      </c>
      <c r="K11" s="13">
        <v>696</v>
      </c>
      <c r="P11" s="33">
        <v>972</v>
      </c>
      <c r="Q11" s="14">
        <f t="shared" si="1"/>
        <v>1.7545126353790614</v>
      </c>
      <c r="R11" s="17">
        <f t="shared" si="2"/>
        <v>276</v>
      </c>
      <c r="S11" s="18">
        <f t="shared" si="3"/>
        <v>2.1904761904761907</v>
      </c>
      <c r="T11" s="18">
        <v>51</v>
      </c>
      <c r="U11" s="18">
        <f t="shared" si="4"/>
        <v>5.7635521999999986</v>
      </c>
      <c r="V11" s="20">
        <v>10.7697</v>
      </c>
      <c r="W11" s="18">
        <f t="shared" si="5"/>
        <v>1.1079938271604939</v>
      </c>
      <c r="X11" s="20">
        <v>0.229403</v>
      </c>
      <c r="Y11" s="20">
        <v>5.0997199999999996</v>
      </c>
      <c r="Z11" s="20">
        <v>0.58436900000000003</v>
      </c>
      <c r="AA11" s="13">
        <v>5</v>
      </c>
      <c r="AB11" s="13">
        <v>8</v>
      </c>
      <c r="AC11" s="13">
        <v>2</v>
      </c>
      <c r="AD11" s="15">
        <v>15</v>
      </c>
      <c r="AE11" s="15">
        <v>12</v>
      </c>
      <c r="AF11" s="15">
        <f t="shared" si="6"/>
        <v>180</v>
      </c>
    </row>
    <row r="12" spans="1:50" outlineLevel="2" x14ac:dyDescent="0.2">
      <c r="A12" s="9">
        <v>11</v>
      </c>
      <c r="B12" s="9" t="s">
        <v>31</v>
      </c>
      <c r="C12" s="9" t="s">
        <v>66</v>
      </c>
      <c r="D12" s="10" t="s">
        <v>57</v>
      </c>
      <c r="E12" s="9" t="s">
        <v>34</v>
      </c>
      <c r="F12" s="11">
        <v>42574</v>
      </c>
      <c r="G12" s="11">
        <v>43026</v>
      </c>
      <c r="H12" s="11">
        <v>43152</v>
      </c>
      <c r="I12" s="16" t="s">
        <v>46</v>
      </c>
      <c r="J12" s="9">
        <f t="shared" si="0"/>
        <v>578</v>
      </c>
      <c r="K12" s="13">
        <v>722</v>
      </c>
      <c r="P12" s="33">
        <v>1030</v>
      </c>
      <c r="Q12" s="14">
        <f t="shared" si="1"/>
        <v>1.7820069204152249</v>
      </c>
      <c r="R12" s="17">
        <f t="shared" si="2"/>
        <v>308</v>
      </c>
      <c r="S12" s="18">
        <f t="shared" si="3"/>
        <v>2.4444444444444446</v>
      </c>
      <c r="T12" s="18">
        <v>52</v>
      </c>
      <c r="U12" s="18">
        <f t="shared" si="4"/>
        <v>6.1956767999999984</v>
      </c>
      <c r="V12" s="20">
        <v>11.5465</v>
      </c>
      <c r="W12" s="18">
        <f t="shared" si="5"/>
        <v>1.121019417475728</v>
      </c>
      <c r="X12" s="20">
        <v>0.31163099999999999</v>
      </c>
      <c r="Y12" s="20">
        <v>3.7661099999999998</v>
      </c>
      <c r="Z12" s="20">
        <v>0.427149</v>
      </c>
      <c r="AA12" s="13">
        <v>4</v>
      </c>
      <c r="AB12" s="13">
        <v>8</v>
      </c>
      <c r="AC12" s="13">
        <v>1</v>
      </c>
      <c r="AD12" s="15">
        <v>15.5</v>
      </c>
      <c r="AE12" s="15">
        <v>13</v>
      </c>
      <c r="AF12" s="15">
        <f t="shared" si="6"/>
        <v>201.5</v>
      </c>
    </row>
    <row r="13" spans="1:50" outlineLevel="2" x14ac:dyDescent="0.2">
      <c r="A13" s="9">
        <v>12</v>
      </c>
      <c r="B13" s="9" t="s">
        <v>31</v>
      </c>
      <c r="C13" s="9" t="s">
        <v>66</v>
      </c>
      <c r="D13" s="10" t="s">
        <v>58</v>
      </c>
      <c r="E13" s="9" t="s">
        <v>34</v>
      </c>
      <c r="F13" s="11">
        <v>42730</v>
      </c>
      <c r="G13" s="11">
        <v>43026</v>
      </c>
      <c r="H13" s="11">
        <v>43152</v>
      </c>
      <c r="I13" s="16" t="s">
        <v>46</v>
      </c>
      <c r="J13" s="9">
        <f t="shared" si="0"/>
        <v>422</v>
      </c>
      <c r="K13" s="13">
        <v>620</v>
      </c>
      <c r="P13" s="33">
        <v>898</v>
      </c>
      <c r="Q13" s="14">
        <f t="shared" si="1"/>
        <v>2.1279620853080567</v>
      </c>
      <c r="R13" s="17">
        <f t="shared" si="2"/>
        <v>278</v>
      </c>
      <c r="S13" s="18">
        <f t="shared" si="3"/>
        <v>2.2063492063492065</v>
      </c>
      <c r="T13" s="18">
        <v>50</v>
      </c>
      <c r="U13" s="18">
        <f t="shared" si="4"/>
        <v>6.0221163999999971</v>
      </c>
      <c r="V13" s="20">
        <v>9.8709100000000003</v>
      </c>
      <c r="W13" s="18">
        <f t="shared" si="5"/>
        <v>1.0992104677060133</v>
      </c>
      <c r="X13" s="20">
        <v>0.14155499999999999</v>
      </c>
      <c r="Y13" s="20">
        <v>3.3272499999999998</v>
      </c>
      <c r="Z13" s="20">
        <v>0.47774899999999998</v>
      </c>
      <c r="AA13" s="13">
        <v>3</v>
      </c>
      <c r="AB13" s="13">
        <v>7</v>
      </c>
      <c r="AC13" s="13">
        <v>1</v>
      </c>
      <c r="AD13" s="15">
        <v>17</v>
      </c>
      <c r="AE13" s="15">
        <v>13.5</v>
      </c>
      <c r="AF13" s="15">
        <f t="shared" si="6"/>
        <v>229.5</v>
      </c>
    </row>
    <row r="14" spans="1:50" outlineLevel="2" x14ac:dyDescent="0.2">
      <c r="A14" s="9">
        <v>13</v>
      </c>
      <c r="B14" s="9" t="s">
        <v>31</v>
      </c>
      <c r="C14" s="9" t="s">
        <v>66</v>
      </c>
      <c r="D14" s="10" t="s">
        <v>59</v>
      </c>
      <c r="E14" s="9" t="s">
        <v>34</v>
      </c>
      <c r="F14" s="11">
        <v>42704</v>
      </c>
      <c r="G14" s="11">
        <v>43026</v>
      </c>
      <c r="H14" s="11">
        <v>43152</v>
      </c>
      <c r="I14" s="16" t="s">
        <v>46</v>
      </c>
      <c r="J14" s="9">
        <f t="shared" si="0"/>
        <v>448</v>
      </c>
      <c r="K14" s="13">
        <v>590</v>
      </c>
      <c r="P14" s="33">
        <v>922</v>
      </c>
      <c r="Q14" s="14">
        <f t="shared" si="1"/>
        <v>2.0580357142857144</v>
      </c>
      <c r="R14" s="17">
        <f t="shared" si="2"/>
        <v>332</v>
      </c>
      <c r="S14" s="18">
        <f t="shared" si="3"/>
        <v>2.6349206349206349</v>
      </c>
      <c r="T14" s="18">
        <v>52.5</v>
      </c>
      <c r="U14" s="18">
        <f t="shared" si="4"/>
        <v>7.0953963999999976</v>
      </c>
      <c r="V14" s="20">
        <v>9.9004499999999993</v>
      </c>
      <c r="W14" s="18">
        <f t="shared" si="5"/>
        <v>1.0738015184381777</v>
      </c>
      <c r="X14" s="20">
        <v>0.15925</v>
      </c>
      <c r="Y14" s="20">
        <v>3.5800900000000002</v>
      </c>
      <c r="Z14" s="20">
        <v>0.23458799999999999</v>
      </c>
      <c r="AA14" s="13">
        <v>4</v>
      </c>
      <c r="AB14" s="13">
        <v>6</v>
      </c>
      <c r="AC14" s="13">
        <v>2</v>
      </c>
      <c r="AD14" s="15">
        <v>16</v>
      </c>
      <c r="AE14" s="15">
        <v>12.5</v>
      </c>
      <c r="AF14" s="15">
        <f t="shared" si="6"/>
        <v>200</v>
      </c>
    </row>
    <row r="15" spans="1:50" outlineLevel="2" x14ac:dyDescent="0.2">
      <c r="A15" s="9">
        <v>14</v>
      </c>
      <c r="B15" s="9" t="s">
        <v>31</v>
      </c>
      <c r="C15" s="9" t="s">
        <v>38</v>
      </c>
      <c r="D15" s="10" t="s">
        <v>63</v>
      </c>
      <c r="E15" s="9" t="s">
        <v>35</v>
      </c>
      <c r="F15" s="11">
        <v>42819</v>
      </c>
      <c r="G15" s="11">
        <v>43026</v>
      </c>
      <c r="H15" s="11">
        <v>43152</v>
      </c>
      <c r="I15" s="16" t="s">
        <v>61</v>
      </c>
      <c r="J15" s="9">
        <f t="shared" si="0"/>
        <v>333</v>
      </c>
      <c r="K15" s="13">
        <v>894</v>
      </c>
      <c r="P15" s="33">
        <v>1205</v>
      </c>
      <c r="Q15" s="14">
        <f t="shared" si="1"/>
        <v>3.6186186186186187</v>
      </c>
      <c r="R15" s="17">
        <f t="shared" si="2"/>
        <v>311</v>
      </c>
      <c r="S15" s="18">
        <f t="shared" si="3"/>
        <v>2.4682539682539684</v>
      </c>
      <c r="T15" s="18">
        <v>52</v>
      </c>
      <c r="U15" s="18">
        <f t="shared" si="4"/>
        <v>7.8255637999999994</v>
      </c>
      <c r="V15" s="20">
        <v>13.8042</v>
      </c>
      <c r="W15" s="18">
        <f t="shared" si="5"/>
        <v>1.145576763485477</v>
      </c>
      <c r="X15" s="20">
        <v>0.35425600000000002</v>
      </c>
      <c r="Y15" s="20">
        <v>3.1208300000000002</v>
      </c>
      <c r="Z15" s="20">
        <v>0.35388799999999998</v>
      </c>
      <c r="AA15" s="13">
        <v>4</v>
      </c>
      <c r="AB15" s="13">
        <v>8</v>
      </c>
      <c r="AC15" s="13">
        <v>1</v>
      </c>
      <c r="AD15" s="15">
        <v>15</v>
      </c>
      <c r="AE15" s="15">
        <v>14</v>
      </c>
      <c r="AF15" s="15">
        <f t="shared" si="6"/>
        <v>210</v>
      </c>
    </row>
    <row r="16" spans="1:50" outlineLevel="1" x14ac:dyDescent="0.2">
      <c r="A16" s="9">
        <v>15</v>
      </c>
      <c r="B16" s="9" t="s">
        <v>31</v>
      </c>
      <c r="C16" s="9" t="s">
        <v>38</v>
      </c>
      <c r="D16" s="10" t="s">
        <v>39</v>
      </c>
      <c r="E16" s="9" t="s">
        <v>35</v>
      </c>
      <c r="F16" s="11">
        <v>42567</v>
      </c>
      <c r="G16" s="11">
        <v>43026</v>
      </c>
      <c r="H16" s="11">
        <v>43152</v>
      </c>
      <c r="I16" s="16" t="s">
        <v>61</v>
      </c>
      <c r="J16" s="9">
        <f t="shared" si="0"/>
        <v>585</v>
      </c>
      <c r="K16" s="13">
        <v>888</v>
      </c>
      <c r="P16" s="33">
        <v>1250</v>
      </c>
      <c r="Q16" s="14">
        <f t="shared" si="1"/>
        <v>2.1367521367521367</v>
      </c>
      <c r="R16" s="17">
        <f t="shared" si="2"/>
        <v>362</v>
      </c>
      <c r="S16" s="18">
        <f t="shared" si="3"/>
        <v>2.873015873015873</v>
      </c>
      <c r="T16" s="18">
        <v>53</v>
      </c>
      <c r="U16" s="18">
        <f t="shared" si="4"/>
        <v>6.6915644999999984</v>
      </c>
      <c r="V16" s="20">
        <v>13.531000000000001</v>
      </c>
      <c r="W16" s="18">
        <f t="shared" si="5"/>
        <v>1.0824800000000001</v>
      </c>
      <c r="X16" s="20">
        <v>0.308083</v>
      </c>
      <c r="Y16" s="20">
        <v>4.2844800000000003</v>
      </c>
      <c r="Z16" s="20">
        <v>0.36568699999999998</v>
      </c>
      <c r="AA16" s="13">
        <v>4</v>
      </c>
      <c r="AB16" s="13">
        <v>7</v>
      </c>
      <c r="AC16" s="13">
        <v>1</v>
      </c>
      <c r="AD16" s="15">
        <v>16</v>
      </c>
      <c r="AE16" s="15">
        <v>13</v>
      </c>
      <c r="AF16" s="15">
        <f t="shared" si="6"/>
        <v>208</v>
      </c>
    </row>
    <row r="17" spans="1:33" outlineLevel="2" x14ac:dyDescent="0.2">
      <c r="A17" s="9">
        <v>16</v>
      </c>
      <c r="B17" s="9" t="s">
        <v>31</v>
      </c>
      <c r="C17" s="9" t="s">
        <v>38</v>
      </c>
      <c r="D17" s="10" t="s">
        <v>64</v>
      </c>
      <c r="E17" s="9" t="s">
        <v>35</v>
      </c>
      <c r="F17" s="11">
        <v>42572</v>
      </c>
      <c r="G17" s="11">
        <v>43026</v>
      </c>
      <c r="H17" s="11">
        <v>43152</v>
      </c>
      <c r="I17" s="16" t="s">
        <v>61</v>
      </c>
      <c r="J17" s="9">
        <f t="shared" si="0"/>
        <v>580</v>
      </c>
      <c r="K17" s="13">
        <v>886</v>
      </c>
      <c r="P17" s="33">
        <v>1300</v>
      </c>
      <c r="Q17" s="14">
        <f t="shared" si="1"/>
        <v>2.2413793103448274</v>
      </c>
      <c r="R17" s="17">
        <f t="shared" si="2"/>
        <v>414</v>
      </c>
      <c r="S17" s="18">
        <f t="shared" si="3"/>
        <v>3.2857142857142856</v>
      </c>
      <c r="T17" s="18">
        <v>54</v>
      </c>
      <c r="U17" s="18">
        <f t="shared" si="4"/>
        <v>7.2222280000000012</v>
      </c>
      <c r="V17" s="20">
        <v>14.0854</v>
      </c>
      <c r="W17" s="18">
        <f t="shared" si="5"/>
        <v>1.0834923076923078</v>
      </c>
      <c r="X17" s="20">
        <v>0.247722</v>
      </c>
      <c r="Y17" s="20">
        <v>1.53068</v>
      </c>
      <c r="Z17" s="20">
        <v>0.38995800000000003</v>
      </c>
      <c r="AA17" s="13">
        <v>4</v>
      </c>
      <c r="AB17" s="13">
        <v>7</v>
      </c>
      <c r="AC17" s="13">
        <v>1</v>
      </c>
      <c r="AD17" s="15">
        <v>15.5</v>
      </c>
      <c r="AE17" s="15">
        <v>13</v>
      </c>
      <c r="AF17" s="15">
        <f t="shared" si="6"/>
        <v>201.5</v>
      </c>
    </row>
    <row r="18" spans="1:33" outlineLevel="2" x14ac:dyDescent="0.2">
      <c r="A18" s="9">
        <v>17</v>
      </c>
      <c r="B18" s="9" t="s">
        <v>31</v>
      </c>
      <c r="C18" s="9" t="s">
        <v>38</v>
      </c>
      <c r="D18" s="10" t="s">
        <v>60</v>
      </c>
      <c r="E18" s="9" t="s">
        <v>35</v>
      </c>
      <c r="F18" s="11">
        <v>42579</v>
      </c>
      <c r="G18" s="11">
        <v>43026</v>
      </c>
      <c r="H18" s="11">
        <v>43152</v>
      </c>
      <c r="I18" s="16" t="s">
        <v>61</v>
      </c>
      <c r="J18" s="9">
        <f t="shared" si="0"/>
        <v>573</v>
      </c>
      <c r="K18" s="13">
        <v>782</v>
      </c>
      <c r="P18" s="33">
        <v>1125</v>
      </c>
      <c r="Q18" s="14">
        <f t="shared" si="1"/>
        <v>1.963350785340314</v>
      </c>
      <c r="R18" s="17">
        <f t="shared" si="2"/>
        <v>343</v>
      </c>
      <c r="S18" s="18">
        <f t="shared" si="3"/>
        <v>2.7222222222222223</v>
      </c>
      <c r="T18" s="18">
        <v>52</v>
      </c>
      <c r="U18" s="18">
        <f t="shared" si="4"/>
        <v>6.211419799999998</v>
      </c>
      <c r="V18" s="20">
        <v>12.899699999999999</v>
      </c>
      <c r="W18" s="18">
        <f t="shared" si="5"/>
        <v>1.1466399999999999</v>
      </c>
      <c r="X18" s="20">
        <v>0.32606000000000002</v>
      </c>
      <c r="Y18" s="20">
        <v>4.7153400000000003</v>
      </c>
      <c r="Z18" s="20">
        <v>0.325872</v>
      </c>
      <c r="AA18" s="13">
        <v>3</v>
      </c>
      <c r="AB18" s="13">
        <v>8</v>
      </c>
      <c r="AC18" s="13">
        <v>1</v>
      </c>
      <c r="AD18" s="15">
        <v>15</v>
      </c>
      <c r="AE18" s="15">
        <v>14</v>
      </c>
      <c r="AF18" s="15">
        <f t="shared" si="6"/>
        <v>210</v>
      </c>
    </row>
    <row r="19" spans="1:33" outlineLevel="2" x14ac:dyDescent="0.2">
      <c r="A19" s="9">
        <v>18</v>
      </c>
      <c r="B19" s="9" t="s">
        <v>31</v>
      </c>
      <c r="C19" s="9" t="s">
        <v>37</v>
      </c>
      <c r="D19" s="10" t="s">
        <v>65</v>
      </c>
      <c r="E19" s="9" t="s">
        <v>42</v>
      </c>
      <c r="F19" s="11">
        <v>42835</v>
      </c>
      <c r="G19" s="11">
        <v>43026</v>
      </c>
      <c r="H19" s="11">
        <v>43152</v>
      </c>
      <c r="I19" s="16" t="s">
        <v>62</v>
      </c>
      <c r="J19" s="9">
        <f t="shared" si="0"/>
        <v>317</v>
      </c>
      <c r="K19" s="13">
        <v>402</v>
      </c>
      <c r="P19" s="33"/>
      <c r="V19" s="20"/>
      <c r="X19" s="20"/>
      <c r="Y19" s="20"/>
      <c r="Z19" s="20"/>
      <c r="AG19" s="9" t="s">
        <v>67</v>
      </c>
    </row>
    <row r="20" spans="1:33" outlineLevel="2" x14ac:dyDescent="0.2">
      <c r="A20" s="9">
        <v>19</v>
      </c>
      <c r="B20" s="9" t="s">
        <v>31</v>
      </c>
      <c r="C20" s="9" t="s">
        <v>68</v>
      </c>
      <c r="D20" s="10" t="s">
        <v>70</v>
      </c>
      <c r="E20" s="9" t="s">
        <v>42</v>
      </c>
      <c r="F20" s="11">
        <v>42636</v>
      </c>
      <c r="G20" s="11">
        <v>43026</v>
      </c>
      <c r="H20" s="11">
        <v>43152</v>
      </c>
      <c r="I20" s="16" t="s">
        <v>69</v>
      </c>
      <c r="J20" s="9">
        <f t="shared" si="0"/>
        <v>516</v>
      </c>
      <c r="K20" s="13">
        <v>363</v>
      </c>
      <c r="P20" s="33">
        <v>664</v>
      </c>
      <c r="Q20" s="14">
        <f t="shared" si="1"/>
        <v>1.2868217054263567</v>
      </c>
      <c r="R20" s="17">
        <f t="shared" si="2"/>
        <v>301</v>
      </c>
      <c r="S20" s="18">
        <f t="shared" si="3"/>
        <v>2.3888888888888888</v>
      </c>
      <c r="T20" s="18">
        <v>42</v>
      </c>
      <c r="U20" s="18">
        <f t="shared" si="4"/>
        <v>1.3278424000000006</v>
      </c>
      <c r="V20" s="20">
        <v>7.7616100000000001</v>
      </c>
      <c r="W20" s="18">
        <f t="shared" si="5"/>
        <v>1.1689171686746989</v>
      </c>
      <c r="X20" s="20">
        <v>0.14986099999999999</v>
      </c>
      <c r="Y20" s="20">
        <v>4.3772900000000003</v>
      </c>
      <c r="Z20" s="20">
        <v>0.14885100000000001</v>
      </c>
      <c r="AA20" s="13">
        <v>2</v>
      </c>
      <c r="AB20" s="13">
        <v>6</v>
      </c>
      <c r="AC20" s="13">
        <v>1</v>
      </c>
      <c r="AD20" s="15">
        <v>14</v>
      </c>
      <c r="AE20" s="15">
        <v>11</v>
      </c>
      <c r="AF20" s="15">
        <f t="shared" si="6"/>
        <v>154</v>
      </c>
    </row>
    <row r="21" spans="1:33" s="19" customFormat="1" ht="15.75" outlineLevel="1" x14ac:dyDescent="0.25">
      <c r="C21" s="19" t="s">
        <v>43</v>
      </c>
      <c r="D21" s="24"/>
      <c r="F21" s="25"/>
      <c r="G21" s="25"/>
      <c r="H21" s="25"/>
      <c r="I21" s="32"/>
      <c r="K21" s="27">
        <f>AVERAGE(K2:K20)</f>
        <v>599.36842105263156</v>
      </c>
      <c r="L21" s="27" t="e">
        <f t="shared" ref="L21:AF21" si="7">AVERAGE(L2:L20)</f>
        <v>#DIV/0!</v>
      </c>
      <c r="M21" s="27" t="e">
        <f t="shared" si="7"/>
        <v>#DIV/0!</v>
      </c>
      <c r="N21" s="27" t="e">
        <f t="shared" si="7"/>
        <v>#DIV/0!</v>
      </c>
      <c r="O21" s="27" t="e">
        <f t="shared" si="7"/>
        <v>#DIV/0!</v>
      </c>
      <c r="P21" s="27">
        <f t="shared" si="7"/>
        <v>923.77777777777783</v>
      </c>
      <c r="Q21" s="27">
        <f t="shared" si="7"/>
        <v>2.1403915782828484</v>
      </c>
      <c r="R21" s="27">
        <f t="shared" si="7"/>
        <v>313.44444444444446</v>
      </c>
      <c r="S21" s="27">
        <f t="shared" si="7"/>
        <v>2.4876543209876538</v>
      </c>
      <c r="T21" s="27">
        <f t="shared" si="7"/>
        <v>50</v>
      </c>
      <c r="U21" s="27">
        <f t="shared" si="7"/>
        <v>6.033407719444444</v>
      </c>
      <c r="V21" s="27">
        <f t="shared" si="7"/>
        <v>10.264562777777776</v>
      </c>
      <c r="W21" s="27">
        <f t="shared" si="7"/>
        <v>1.1131334854626185</v>
      </c>
      <c r="X21" s="27">
        <f t="shared" si="7"/>
        <v>0.25444644999999994</v>
      </c>
      <c r="Y21" s="27">
        <f t="shared" si="7"/>
        <v>3.7965449999999996</v>
      </c>
      <c r="Z21" s="27">
        <f t="shared" si="7"/>
        <v>0.35232150000000001</v>
      </c>
      <c r="AA21" s="27">
        <f t="shared" si="7"/>
        <v>3.3333333333333335</v>
      </c>
      <c r="AB21" s="27">
        <f t="shared" si="7"/>
        <v>7.166666666666667</v>
      </c>
      <c r="AC21" s="27">
        <f t="shared" si="7"/>
        <v>1.3333333333333333</v>
      </c>
      <c r="AD21" s="27">
        <f t="shared" si="7"/>
        <v>14.972222222222221</v>
      </c>
      <c r="AE21" s="27">
        <f t="shared" si="7"/>
        <v>12.083333333333334</v>
      </c>
      <c r="AF21" s="27">
        <f t="shared" si="7"/>
        <v>181.65277777777777</v>
      </c>
    </row>
    <row r="22" spans="1:33" outlineLevel="2" x14ac:dyDescent="0.2">
      <c r="F22" s="11"/>
      <c r="G22" s="11"/>
      <c r="H22" s="11"/>
      <c r="I22" s="16"/>
      <c r="V22" s="23"/>
      <c r="X22" s="23"/>
      <c r="Y22" s="23"/>
    </row>
    <row r="23" spans="1:33" outlineLevel="2" x14ac:dyDescent="0.2">
      <c r="F23" s="11"/>
      <c r="G23" s="11"/>
      <c r="H23" s="11"/>
      <c r="I23" s="16"/>
      <c r="V23" s="23"/>
      <c r="X23" s="23"/>
      <c r="Y23" s="23"/>
      <c r="Z23" s="20"/>
    </row>
    <row r="24" spans="1:33" outlineLevel="2" x14ac:dyDescent="0.2">
      <c r="F24" s="11"/>
      <c r="G24" s="11"/>
      <c r="H24" s="11"/>
      <c r="I24" s="16"/>
      <c r="V24" s="23"/>
      <c r="X24" s="23"/>
      <c r="Y24" s="23"/>
      <c r="Z24" s="20"/>
    </row>
    <row r="25" spans="1:33" outlineLevel="2" x14ac:dyDescent="0.2">
      <c r="F25" s="11"/>
      <c r="G25" s="11"/>
      <c r="H25" s="11"/>
      <c r="I25" s="16"/>
      <c r="V25" s="23"/>
      <c r="X25" s="23"/>
      <c r="Y25" s="23"/>
      <c r="Z25" s="20"/>
    </row>
    <row r="26" spans="1:33" outlineLevel="2" x14ac:dyDescent="0.2">
      <c r="F26" s="11"/>
      <c r="G26" s="11"/>
      <c r="H26" s="11"/>
      <c r="I26" s="16"/>
      <c r="V26" s="23"/>
      <c r="X26" s="23"/>
      <c r="Y26" s="23"/>
    </row>
    <row r="27" spans="1:33" outlineLevel="2" x14ac:dyDescent="0.2">
      <c r="F27" s="11"/>
      <c r="G27" s="11"/>
      <c r="H27" s="11"/>
      <c r="I27" s="16"/>
      <c r="V27" s="23"/>
      <c r="X27" s="23"/>
      <c r="Y27" s="23"/>
    </row>
    <row r="28" spans="1:33" outlineLevel="1" x14ac:dyDescent="0.2">
      <c r="F28" s="11"/>
      <c r="G28" s="11"/>
      <c r="H28" s="11"/>
      <c r="I28" s="16"/>
      <c r="V28" s="23"/>
      <c r="X28" s="23"/>
      <c r="Y28" s="23"/>
    </row>
    <row r="29" spans="1:33" x14ac:dyDescent="0.2">
      <c r="F29" s="11"/>
      <c r="G29" s="11"/>
      <c r="H29" s="11"/>
      <c r="I29" s="16"/>
      <c r="V29" s="23"/>
      <c r="X29" s="23"/>
      <c r="Y29" s="23"/>
    </row>
    <row r="30" spans="1:33" x14ac:dyDescent="0.2">
      <c r="F30" s="11"/>
      <c r="G30" s="11"/>
      <c r="H30" s="11"/>
      <c r="I30" s="10"/>
      <c r="V30" s="23"/>
      <c r="X30" s="23"/>
      <c r="Y30" s="23"/>
    </row>
    <row r="31" spans="1:33" x14ac:dyDescent="0.2">
      <c r="F31" s="11"/>
      <c r="G31" s="11"/>
      <c r="H31" s="11"/>
      <c r="I31" s="10"/>
      <c r="V31" s="23"/>
      <c r="X31" s="23"/>
      <c r="Y31" s="23"/>
    </row>
    <row r="32" spans="1:33" x14ac:dyDescent="0.2">
      <c r="F32" s="11"/>
      <c r="G32" s="11"/>
      <c r="H32" s="11"/>
      <c r="I32" s="10"/>
      <c r="V32" s="23"/>
      <c r="X32" s="23"/>
      <c r="Y32" s="23"/>
    </row>
    <row r="33" spans="4:32" x14ac:dyDescent="0.2">
      <c r="F33" s="11"/>
      <c r="G33" s="11"/>
      <c r="H33" s="11"/>
      <c r="V33" s="23"/>
      <c r="X33" s="23"/>
      <c r="Y33" s="23"/>
    </row>
    <row r="34" spans="4:32" x14ac:dyDescent="0.2">
      <c r="F34" s="11"/>
      <c r="G34" s="11"/>
      <c r="H34" s="11"/>
      <c r="V34" s="23"/>
      <c r="X34" s="23"/>
      <c r="Y34" s="23"/>
    </row>
    <row r="35" spans="4:32" ht="15.75" x14ac:dyDescent="0.25">
      <c r="F35" s="11"/>
      <c r="G35" s="11"/>
      <c r="H35" s="11"/>
      <c r="P35" s="27"/>
      <c r="V35" s="23"/>
      <c r="X35" s="23"/>
      <c r="Y35" s="23"/>
    </row>
    <row r="36" spans="4:32" s="19" customFormat="1" ht="15.75" x14ac:dyDescent="0.25">
      <c r="D36" s="24"/>
      <c r="F36" s="25"/>
      <c r="G36" s="25"/>
      <c r="H36" s="25"/>
      <c r="I36" s="26"/>
      <c r="J36" s="27"/>
      <c r="K36" s="27"/>
      <c r="L36" s="27"/>
      <c r="M36" s="27"/>
      <c r="N36" s="27"/>
      <c r="O36" s="27"/>
      <c r="P36" s="13"/>
      <c r="Q36" s="28"/>
      <c r="R36" s="29"/>
      <c r="S36" s="30"/>
      <c r="T36" s="30"/>
      <c r="U36" s="30"/>
      <c r="V36" s="30"/>
      <c r="W36" s="30"/>
      <c r="X36" s="30"/>
      <c r="Y36" s="30"/>
      <c r="Z36" s="28"/>
      <c r="AA36" s="31"/>
      <c r="AB36" s="31"/>
      <c r="AC36" s="31"/>
      <c r="AD36" s="31"/>
      <c r="AE36" s="31"/>
      <c r="AF36" s="31"/>
    </row>
    <row r="37" spans="4:32" x14ac:dyDescent="0.2">
      <c r="F37" s="11"/>
      <c r="G37" s="11"/>
      <c r="H37" s="11"/>
    </row>
    <row r="38" spans="4:32" x14ac:dyDescent="0.2">
      <c r="F38" s="11"/>
      <c r="G38" s="11"/>
      <c r="H38" s="11"/>
    </row>
    <row r="39" spans="4:32" x14ac:dyDescent="0.2">
      <c r="F39" s="11"/>
      <c r="G39" s="11"/>
      <c r="H39" s="11"/>
    </row>
    <row r="40" spans="4:32" x14ac:dyDescent="0.2">
      <c r="F40" s="11"/>
      <c r="G40" s="11"/>
      <c r="H40" s="11"/>
    </row>
    <row r="41" spans="4:32" x14ac:dyDescent="0.2">
      <c r="F41" s="11"/>
      <c r="G41" s="11"/>
      <c r="H41" s="11"/>
    </row>
    <row r="42" spans="4:32" x14ac:dyDescent="0.2">
      <c r="F42" s="11"/>
      <c r="G42" s="11"/>
      <c r="H42" s="11"/>
    </row>
    <row r="43" spans="4:32" x14ac:dyDescent="0.2">
      <c r="F43" s="11"/>
      <c r="G43" s="11"/>
      <c r="H43" s="11"/>
    </row>
    <row r="44" spans="4:32" x14ac:dyDescent="0.2">
      <c r="F44" s="11"/>
      <c r="G44" s="11"/>
      <c r="H44" s="11"/>
    </row>
    <row r="45" spans="4:32" x14ac:dyDescent="0.2">
      <c r="F45" s="11"/>
      <c r="G45" s="11"/>
      <c r="H45" s="11"/>
    </row>
    <row r="46" spans="4:32" x14ac:dyDescent="0.2">
      <c r="F46" s="11"/>
      <c r="G46" s="11"/>
      <c r="H46" s="11"/>
    </row>
    <row r="47" spans="4:32" x14ac:dyDescent="0.2">
      <c r="F47" s="11"/>
      <c r="G47" s="11"/>
      <c r="H47" s="11"/>
    </row>
    <row r="48" spans="4:32" x14ac:dyDescent="0.2">
      <c r="F48" s="11"/>
      <c r="G48" s="11"/>
      <c r="H48" s="11"/>
    </row>
    <row r="49" spans="6:8" x14ac:dyDescent="0.2">
      <c r="F49" s="11"/>
      <c r="G49" s="11"/>
      <c r="H49" s="11"/>
    </row>
    <row r="50" spans="6:8" x14ac:dyDescent="0.2">
      <c r="F50" s="11"/>
      <c r="G50" s="11"/>
      <c r="H50" s="11"/>
    </row>
    <row r="51" spans="6:8" x14ac:dyDescent="0.2">
      <c r="F51" s="11"/>
      <c r="G51" s="11"/>
      <c r="H51" s="11"/>
    </row>
    <row r="52" spans="6:8" x14ac:dyDescent="0.2">
      <c r="F52" s="11"/>
      <c r="G52" s="11"/>
      <c r="H52" s="11"/>
    </row>
    <row r="53" spans="6:8" x14ac:dyDescent="0.2">
      <c r="F53" s="11"/>
      <c r="G53" s="11"/>
      <c r="H53" s="11"/>
    </row>
    <row r="54" spans="6:8" x14ac:dyDescent="0.2">
      <c r="F54" s="11"/>
      <c r="G54" s="11"/>
      <c r="H54" s="11"/>
    </row>
    <row r="55" spans="6:8" x14ac:dyDescent="0.2">
      <c r="F55" s="11"/>
      <c r="G55" s="11"/>
      <c r="H55" s="11"/>
    </row>
    <row r="56" spans="6:8" x14ac:dyDescent="0.2">
      <c r="F56" s="11"/>
      <c r="G56" s="11"/>
      <c r="H56" s="11"/>
    </row>
    <row r="57" spans="6:8" x14ac:dyDescent="0.2">
      <c r="F57" s="11"/>
      <c r="G57" s="11"/>
      <c r="H57" s="11"/>
    </row>
    <row r="58" spans="6:8" x14ac:dyDescent="0.2">
      <c r="F58" s="11"/>
      <c r="G58" s="11"/>
      <c r="H58" s="11"/>
    </row>
    <row r="59" spans="6:8" x14ac:dyDescent="0.2">
      <c r="F59" s="11"/>
      <c r="G59" s="11"/>
      <c r="H59" s="11"/>
    </row>
    <row r="60" spans="6:8" x14ac:dyDescent="0.2">
      <c r="F60" s="11"/>
      <c r="G60" s="11"/>
      <c r="H60" s="11"/>
    </row>
    <row r="61" spans="6:8" x14ac:dyDescent="0.2">
      <c r="F61" s="11"/>
      <c r="G61" s="11"/>
      <c r="H61" s="11"/>
    </row>
    <row r="62" spans="6:8" x14ac:dyDescent="0.2">
      <c r="F62" s="11"/>
      <c r="G62" s="11"/>
      <c r="H62" s="11"/>
    </row>
    <row r="63" spans="6:8" x14ac:dyDescent="0.2">
      <c r="F63" s="11"/>
      <c r="G63" s="11"/>
      <c r="H63" s="11"/>
    </row>
    <row r="64" spans="6:8" x14ac:dyDescent="0.2">
      <c r="F64" s="11"/>
      <c r="G64" s="11"/>
      <c r="H64" s="11"/>
    </row>
    <row r="65" spans="6:8" x14ac:dyDescent="0.2">
      <c r="F65" s="11"/>
      <c r="G65" s="11"/>
      <c r="H65" s="11"/>
    </row>
    <row r="66" spans="6:8" x14ac:dyDescent="0.2">
      <c r="F66" s="11"/>
      <c r="G66" s="11"/>
      <c r="H66" s="11"/>
    </row>
    <row r="67" spans="6:8" x14ac:dyDescent="0.2">
      <c r="F67" s="11"/>
      <c r="G67" s="11"/>
      <c r="H67" s="11"/>
    </row>
    <row r="68" spans="6:8" x14ac:dyDescent="0.2">
      <c r="F68" s="11"/>
      <c r="G68" s="11"/>
      <c r="H68" s="11"/>
    </row>
    <row r="69" spans="6:8" x14ac:dyDescent="0.2">
      <c r="F69" s="11"/>
      <c r="G69" s="11"/>
      <c r="H69" s="11"/>
    </row>
    <row r="70" spans="6:8" x14ac:dyDescent="0.2">
      <c r="F70" s="11"/>
      <c r="G70" s="11"/>
      <c r="H70" s="11"/>
    </row>
    <row r="71" spans="6:8" x14ac:dyDescent="0.2">
      <c r="F71" s="11"/>
      <c r="G71" s="11"/>
      <c r="H71" s="11"/>
    </row>
    <row r="72" spans="6:8" x14ac:dyDescent="0.2">
      <c r="F72" s="11"/>
      <c r="G72" s="11"/>
      <c r="H72" s="11"/>
    </row>
    <row r="73" spans="6:8" x14ac:dyDescent="0.2">
      <c r="F73" s="11"/>
      <c r="G73" s="11"/>
      <c r="H73" s="11"/>
    </row>
    <row r="74" spans="6:8" x14ac:dyDescent="0.2">
      <c r="F74" s="11"/>
      <c r="G74" s="11"/>
      <c r="H74" s="11"/>
    </row>
    <row r="75" spans="6:8" x14ac:dyDescent="0.2">
      <c r="F75" s="11"/>
      <c r="G75" s="11"/>
      <c r="H75" s="11"/>
    </row>
    <row r="76" spans="6:8" x14ac:dyDescent="0.2">
      <c r="F76" s="11"/>
      <c r="G76" s="11"/>
      <c r="H76" s="11"/>
    </row>
    <row r="77" spans="6:8" x14ac:dyDescent="0.2">
      <c r="F77" s="11"/>
      <c r="G77" s="11"/>
      <c r="H77" s="11"/>
    </row>
    <row r="78" spans="6:8" x14ac:dyDescent="0.2">
      <c r="F78" s="11"/>
      <c r="G78" s="11"/>
      <c r="H78" s="11"/>
    </row>
    <row r="79" spans="6:8" x14ac:dyDescent="0.2">
      <c r="F79" s="11"/>
      <c r="G79" s="11"/>
      <c r="H79" s="11"/>
    </row>
    <row r="80" spans="6:8" x14ac:dyDescent="0.2">
      <c r="F80" s="11"/>
      <c r="G80" s="11"/>
      <c r="H80" s="11"/>
    </row>
    <row r="81" spans="6:8" x14ac:dyDescent="0.2">
      <c r="F81" s="11"/>
      <c r="G81" s="11"/>
      <c r="H81" s="11"/>
    </row>
    <row r="82" spans="6:8" x14ac:dyDescent="0.2">
      <c r="F82" s="11"/>
      <c r="G82" s="11"/>
      <c r="H82" s="11"/>
    </row>
    <row r="83" spans="6:8" x14ac:dyDescent="0.2">
      <c r="F83" s="11"/>
      <c r="G83" s="11"/>
      <c r="H83" s="11"/>
    </row>
    <row r="84" spans="6:8" x14ac:dyDescent="0.2">
      <c r="F84" s="11"/>
      <c r="G84" s="11"/>
      <c r="H84" s="11"/>
    </row>
    <row r="85" spans="6:8" x14ac:dyDescent="0.2">
      <c r="F85" s="11"/>
      <c r="G85" s="11"/>
      <c r="H85" s="11"/>
    </row>
    <row r="86" spans="6:8" x14ac:dyDescent="0.2">
      <c r="F86" s="11"/>
      <c r="G86" s="11"/>
      <c r="H86" s="11"/>
    </row>
    <row r="87" spans="6:8" x14ac:dyDescent="0.2">
      <c r="F87" s="11"/>
      <c r="G87" s="11"/>
      <c r="H87" s="11"/>
    </row>
    <row r="88" spans="6:8" x14ac:dyDescent="0.2">
      <c r="F88" s="11"/>
      <c r="G88" s="11"/>
      <c r="H88" s="11"/>
    </row>
    <row r="89" spans="6:8" x14ac:dyDescent="0.2">
      <c r="F89" s="11"/>
      <c r="G89" s="11"/>
      <c r="H89" s="11"/>
    </row>
    <row r="90" spans="6:8" x14ac:dyDescent="0.2">
      <c r="F90" s="11"/>
      <c r="G90" s="11"/>
      <c r="H90" s="11"/>
    </row>
    <row r="91" spans="6:8" x14ac:dyDescent="0.2">
      <c r="F91" s="11"/>
      <c r="G91" s="11"/>
      <c r="H91" s="11"/>
    </row>
    <row r="92" spans="6:8" x14ac:dyDescent="0.2">
      <c r="F92" s="11"/>
      <c r="G92" s="11"/>
      <c r="H92" s="11"/>
    </row>
    <row r="93" spans="6:8" x14ac:dyDescent="0.2">
      <c r="F93" s="11"/>
      <c r="G93" s="11"/>
      <c r="H93" s="11"/>
    </row>
    <row r="94" spans="6:8" x14ac:dyDescent="0.2">
      <c r="F94" s="11"/>
      <c r="G94" s="11"/>
      <c r="H94" s="11"/>
    </row>
    <row r="95" spans="6:8" x14ac:dyDescent="0.2">
      <c r="F95" s="11"/>
      <c r="G95" s="11"/>
      <c r="H95" s="11"/>
    </row>
    <row r="96" spans="6:8" x14ac:dyDescent="0.2">
      <c r="F96" s="11"/>
      <c r="G96" s="11"/>
      <c r="H96" s="11"/>
    </row>
    <row r="97" spans="6:8" x14ac:dyDescent="0.2">
      <c r="F97" s="11"/>
      <c r="G97" s="11"/>
      <c r="H97" s="11"/>
    </row>
    <row r="98" spans="6:8" x14ac:dyDescent="0.2">
      <c r="F98" s="11"/>
      <c r="G98" s="11"/>
      <c r="H98" s="11"/>
    </row>
    <row r="99" spans="6:8" x14ac:dyDescent="0.2">
      <c r="F99" s="11"/>
      <c r="G99" s="11"/>
      <c r="H99" s="11"/>
    </row>
    <row r="100" spans="6:8" x14ac:dyDescent="0.2">
      <c r="F100" s="11"/>
      <c r="G100" s="11"/>
      <c r="H100" s="11"/>
    </row>
    <row r="101" spans="6:8" x14ac:dyDescent="0.2">
      <c r="F101" s="11"/>
      <c r="G101" s="11"/>
      <c r="H101" s="11"/>
    </row>
    <row r="102" spans="6:8" x14ac:dyDescent="0.2">
      <c r="F102" s="11"/>
      <c r="G102" s="11"/>
      <c r="H102" s="11"/>
    </row>
    <row r="103" spans="6:8" x14ac:dyDescent="0.2">
      <c r="F103" s="11"/>
      <c r="G103" s="11"/>
      <c r="H103" s="11"/>
    </row>
    <row r="104" spans="6:8" x14ac:dyDescent="0.2">
      <c r="F104" s="11"/>
      <c r="G104" s="11"/>
      <c r="H104" s="11"/>
    </row>
    <row r="105" spans="6:8" x14ac:dyDescent="0.2">
      <c r="F105" s="11"/>
      <c r="G105" s="11"/>
      <c r="H105" s="11"/>
    </row>
    <row r="106" spans="6:8" x14ac:dyDescent="0.2">
      <c r="F106" s="11"/>
      <c r="G106" s="11"/>
      <c r="H106" s="11"/>
    </row>
    <row r="107" spans="6:8" x14ac:dyDescent="0.2">
      <c r="F107" s="11"/>
      <c r="G107" s="11"/>
      <c r="H107" s="11"/>
    </row>
    <row r="108" spans="6:8" x14ac:dyDescent="0.2">
      <c r="F108" s="11"/>
      <c r="G108" s="11"/>
      <c r="H108" s="11"/>
    </row>
    <row r="109" spans="6:8" x14ac:dyDescent="0.2">
      <c r="F109" s="11"/>
    </row>
  </sheetData>
  <phoneticPr fontId="0" type="noConversion"/>
  <printOptions gridLines="1" gridLinesSet="0"/>
  <pageMargins left="0.5" right="0.5" top="1" bottom="1" header="0.5" footer="0.5"/>
  <pageSetup scale="95" orientation="landscape" r:id="rId1"/>
  <headerFooter alignWithMargins="0">
    <oddHeader>&amp;C2017-18 Rio Grande Valley BCA Heifer Test Results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2017-18 Heifers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'2017-18 Heifers'!Print_Titles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1998-99 Rio Grande Valley Bull Gain Test</dc:title>
  <dc:creator>Authorized Gateway Customer</dc:creator>
  <cp:lastModifiedBy>Brad Cowan</cp:lastModifiedBy>
  <cp:lastPrinted>2018-02-21T17:47:05Z</cp:lastPrinted>
  <dcterms:created xsi:type="dcterms:W3CDTF">1999-11-22T16:11:30Z</dcterms:created>
  <dcterms:modified xsi:type="dcterms:W3CDTF">2018-04-02T20:24:58Z</dcterms:modified>
</cp:coreProperties>
</file>